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5200" windowHeight="11880" activeTab="2"/>
  </bookViews>
  <sheets>
    <sheet name="סל 1 - קורס מלא" sheetId="1" r:id="rId1"/>
    <sheet name="סל 2 - מיקרו קורס" sheetId="2" r:id="rId2"/>
    <sheet name="סל 3 - ננו קורס" sheetId="3" r:id="rId3"/>
  </sheets>
  <definedNames>
    <definedName name="Ca">'סל 1 - קורס מלא'!$C$39</definedName>
    <definedName name="Cb">'סל 1 - קורס מלא'!$G$39</definedName>
    <definedName name="Cc">'סל 1 - קורס מלא'!$H$39</definedName>
    <definedName name="pbar1">'סל 1 - קורס מלא'!$M$37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 i="3" l="1"/>
  <c r="K20" i="3"/>
  <c r="L20" i="3" s="1"/>
  <c r="M20" i="3" s="1"/>
  <c r="K19" i="3"/>
  <c r="L19" i="3" s="1"/>
  <c r="M19" i="3" s="1"/>
  <c r="K18" i="3"/>
  <c r="L18" i="3" s="1"/>
  <c r="M18" i="3" s="1"/>
  <c r="K17" i="3"/>
  <c r="L17" i="3" s="1"/>
  <c r="M17" i="3" s="1"/>
  <c r="K16" i="3"/>
  <c r="I26" i="3" s="1"/>
  <c r="I27" i="2"/>
  <c r="I26" i="2"/>
  <c r="L20" i="2"/>
  <c r="M20" i="2" s="1"/>
  <c r="K20" i="2"/>
  <c r="L19" i="2"/>
  <c r="M19" i="2" s="1"/>
  <c r="K19" i="2"/>
  <c r="L18" i="2"/>
  <c r="M18" i="2" s="1"/>
  <c r="N18" i="2" s="1"/>
  <c r="K18" i="2"/>
  <c r="L17" i="2"/>
  <c r="M17" i="2" s="1"/>
  <c r="K17" i="2"/>
  <c r="L16" i="2"/>
  <c r="M16" i="2" s="1"/>
  <c r="N16" i="2" s="1"/>
  <c r="K16" i="2"/>
  <c r="I25" i="2" s="1"/>
  <c r="K20" i="1"/>
  <c r="L20" i="1" s="1"/>
  <c r="M20" i="1" s="1"/>
  <c r="K19" i="1"/>
  <c r="L19" i="1" s="1"/>
  <c r="M19" i="1" s="1"/>
  <c r="K18" i="1"/>
  <c r="L18" i="1" s="1"/>
  <c r="M18" i="1" s="1"/>
  <c r="K17" i="1"/>
  <c r="I26" i="1" s="1"/>
  <c r="K16" i="1"/>
  <c r="L16" i="1" s="1"/>
  <c r="M16" i="1" s="1"/>
  <c r="N20" i="2" l="1"/>
  <c r="N17" i="2"/>
  <c r="N19" i="2"/>
  <c r="N18" i="3"/>
  <c r="N19" i="3"/>
  <c r="I27" i="1"/>
  <c r="L16" i="3"/>
  <c r="M16" i="3" s="1"/>
  <c r="N16" i="3" s="1"/>
  <c r="I25" i="3"/>
  <c r="I25" i="1"/>
  <c r="L17" i="1"/>
  <c r="M17" i="1" s="1"/>
  <c r="N17" i="1" s="1"/>
  <c r="N20" i="1" l="1"/>
  <c r="N17" i="3"/>
  <c r="N16" i="1"/>
  <c r="N20" i="3"/>
  <c r="N19" i="1"/>
  <c r="N18" i="1"/>
</calcChain>
</file>

<file path=xl/sharedStrings.xml><?xml version="1.0" encoding="utf-8"?>
<sst xmlns="http://schemas.openxmlformats.org/spreadsheetml/2006/main" count="84" uniqueCount="28">
  <si>
    <t>נוסחת חישוב ציון משוקלל</t>
  </si>
  <si>
    <t>מדרגה 1</t>
  </si>
  <si>
    <t>0-65</t>
  </si>
  <si>
    <t>מתחת לציון איכות מינימלי</t>
  </si>
  <si>
    <t>מדרגה 2</t>
  </si>
  <si>
    <t>65-80</t>
  </si>
  <si>
    <t>מדרגה 3</t>
  </si>
  <si>
    <t>80-90</t>
  </si>
  <si>
    <t>מדרגה 4</t>
  </si>
  <si>
    <t>90-100</t>
  </si>
  <si>
    <t>מציע א</t>
  </si>
  <si>
    <t>מציע ב</t>
  </si>
  <si>
    <t>מציע ג</t>
  </si>
  <si>
    <t>איכות</t>
  </si>
  <si>
    <t>אחוז הנחה משוקלל</t>
  </si>
  <si>
    <t>מחיר משוקלל</t>
  </si>
  <si>
    <t>מציע ד</t>
  </si>
  <si>
    <t>מציע ה</t>
  </si>
  <si>
    <t xml:space="preserve">מחיר מקסימום </t>
  </si>
  <si>
    <t>מציע</t>
  </si>
  <si>
    <t>דירוג המציעים</t>
  </si>
  <si>
    <t>עמודות לשינוי</t>
  </si>
  <si>
    <t>טווח איכות</t>
  </si>
  <si>
    <t>מדרגה</t>
  </si>
  <si>
    <t>ציון מחיר מנורמל (Pi)</t>
  </si>
  <si>
    <t>ציון להערכה (EP)</t>
  </si>
  <si>
    <t>שווי כל נקודת איכות</t>
  </si>
  <si>
    <r>
      <rPr>
        <b/>
        <sz val="11"/>
        <color theme="1"/>
        <rFont val="Arial"/>
        <family val="2"/>
        <scheme val="minor"/>
      </rPr>
      <t xml:space="preserve">הסבר:
סימולציה זו נועדה לשם הבנה מקדימה של המציעים על-אודות אופן בחירת הזוכה בכל סל. במקרה של פער בין סימולציה זו למסמכי המכרז, מסמכי המכרז גוברים. </t>
    </r>
    <r>
      <rPr>
        <sz val="11"/>
        <color theme="1"/>
        <rFont val="Arial"/>
        <family val="2"/>
        <scheme val="minor"/>
      </rPr>
      <t>עליך למלא ציוני איכות ואחוז הנחה עבור כל מציע בטבלה. מחיר המקסימום הוא על-פי שקלול המחיר עם צפי השימוש לפי נספח 10 למסמכי המכרז (מסומן באות Y). המחיר המשוקלל, ציון המחיר המנורמל והציון המשוקלל מחושבים על-פי הנוסחאות המצויינות במסמכי המכרז. ציון המחיר המנורמל מחושב על-פי הנוסחה: (המחיר המשוקלל שלי/המחיר המשוקלל הגבוה ביותר)*100.
 כמו-כן, ניתן לראות את דירוג המציעים על-פי הציון המשוקלל שלהם.
בטבלה למטה, בעמודה השמאלית, מחושבת "העלות" של כל נקודת איכות נוספת, כנגזרת של המדרגה ושל המחיר המשוקלל של המציעים. המספר מייצג את השווי הכספי של כל נקודת איכות.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</si>
</sst>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 #,##0"/>
    <numFmt numFmtId="165" formatCode="&quot;₪&quot;\ #,##0.00"/>
    <numFmt numFmtId="166" formatCode="&quot;₪&quot;\ #,##0.00000"/>
  </numFmts>
  <fonts count="8" x14ac:knownFonts="1">
    <font>
      <sz val="11"/>
      <color theme="1"/>
      <name val="Arial"/>
      <family val="2"/>
      <charset val="177"/>
      <scheme val="minor"/>
    </font>
    <font>
      <b/>
      <sz val="11"/>
      <color theme="1"/>
      <name val="Arial"/>
      <family val="2"/>
      <scheme val="minor"/>
    </font>
    <font>
      <b/>
      <sz val="12"/>
      <color theme="1"/>
      <name val="Arial"/>
      <family val="2"/>
      <scheme val="minor"/>
    </font>
    <font>
      <b/>
      <sz val="14"/>
      <color theme="1"/>
      <name val="Arial"/>
      <family val="2"/>
      <scheme val="minor"/>
    </font>
    <font>
      <sz val="11"/>
      <color theme="1"/>
      <name val="Arial"/>
      <family val="2"/>
      <charset val="177"/>
      <scheme val="minor"/>
    </font>
    <font>
      <sz val="12"/>
      <color theme="1"/>
      <name val="Arial"/>
      <family val="2"/>
      <charset val="177"/>
      <scheme val="minor"/>
    </font>
    <font>
      <sz val="11"/>
      <color theme="1"/>
      <name val="Arial"/>
      <family val="2"/>
      <scheme val="minor"/>
    </font>
    <font>
      <b/>
      <sz val="12"/>
      <color rgb="FFFF0000"/>
      <name val="Arial"/>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4" fillId="0" borderId="0" applyFont="0" applyFill="0" applyBorder="0" applyAlignment="0" applyProtection="0"/>
  </cellStyleXfs>
  <cellXfs count="39">
    <xf numFmtId="0" fontId="0" fillId="0" borderId="0" xfId="0"/>
    <xf numFmtId="0" fontId="0" fillId="0" borderId="0" xfId="0" applyAlignment="1"/>
    <xf numFmtId="0" fontId="1" fillId="0" borderId="1" xfId="0" applyFont="1" applyBorder="1" applyAlignment="1">
      <alignment horizontal="center" vertical="center" wrapText="1"/>
    </xf>
    <xf numFmtId="0" fontId="0" fillId="0" borderId="0" xfId="0"/>
    <xf numFmtId="0" fontId="0" fillId="0" borderId="1" xfId="0" applyBorder="1" applyAlignment="1">
      <alignment horizontal="center" vertical="center"/>
    </xf>
    <xf numFmtId="164" fontId="0" fillId="0" borderId="0" xfId="0" applyNumberFormat="1"/>
    <xf numFmtId="165" fontId="0" fillId="0" borderId="1" xfId="0" applyNumberFormat="1" applyBorder="1" applyAlignment="1">
      <alignment horizontal="center" vertical="center"/>
    </xf>
    <xf numFmtId="0" fontId="0" fillId="0" borderId="0" xfId="0"/>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6" fillId="0" borderId="0" xfId="0" applyFont="1" applyAlignment="1">
      <alignment vertical="center" wrapText="1"/>
    </xf>
    <xf numFmtId="165" fontId="6" fillId="0" borderId="0" xfId="0" applyNumberFormat="1" applyFont="1" applyAlignment="1">
      <alignment vertical="center" wrapText="1"/>
    </xf>
    <xf numFmtId="0" fontId="0" fillId="0" borderId="1" xfId="0" applyFill="1" applyBorder="1" applyAlignment="1">
      <alignment horizontal="center" vertical="center"/>
    </xf>
    <xf numFmtId="165" fontId="0" fillId="0" borderId="1" xfId="0" applyNumberFormat="1" applyFill="1" applyBorder="1" applyAlignment="1">
      <alignment horizontal="center" vertical="center"/>
    </xf>
    <xf numFmtId="2" fontId="0" fillId="4" borderId="1" xfId="0" applyNumberFormat="1" applyFill="1" applyBorder="1" applyAlignment="1">
      <alignment horizontal="center" vertical="center"/>
    </xf>
    <xf numFmtId="2" fontId="0" fillId="4" borderId="8" xfId="0" applyNumberForma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165" fontId="5" fillId="2" borderId="14" xfId="0" applyNumberFormat="1" applyFont="1" applyFill="1" applyBorder="1" applyAlignment="1">
      <alignment horizontal="center" vertical="center"/>
    </xf>
    <xf numFmtId="164" fontId="0" fillId="2" borderId="1" xfId="0" applyNumberFormat="1" applyFill="1" applyBorder="1" applyAlignment="1">
      <alignment horizontal="center" vertical="center"/>
    </xf>
    <xf numFmtId="1" fontId="0" fillId="2" borderId="1" xfId="1" applyNumberFormat="1" applyFont="1" applyFill="1" applyBorder="1" applyAlignment="1">
      <alignment horizontal="center" vertical="center"/>
    </xf>
    <xf numFmtId="165" fontId="5" fillId="2" borderId="15" xfId="0" applyNumberFormat="1" applyFont="1" applyFill="1" applyBorder="1" applyAlignment="1">
      <alignment horizontal="center" vertical="center"/>
    </xf>
    <xf numFmtId="164" fontId="0" fillId="2" borderId="8" xfId="0" applyNumberFormat="1" applyFill="1" applyBorder="1" applyAlignment="1">
      <alignment horizontal="center" vertical="center"/>
    </xf>
    <xf numFmtId="1" fontId="0" fillId="2" borderId="8" xfId="1" applyNumberFormat="1" applyFont="1" applyFill="1" applyBorder="1" applyAlignment="1">
      <alignment horizontal="center" vertical="center"/>
    </xf>
    <xf numFmtId="0" fontId="0" fillId="2" borderId="6" xfId="0" applyFill="1" applyBorder="1" applyAlignment="1">
      <alignment horizontal="center" vertical="center"/>
    </xf>
    <xf numFmtId="0" fontId="0" fillId="2" borderId="9" xfId="0" applyFill="1" applyBorder="1" applyAlignment="1">
      <alignment horizontal="center" vertical="center"/>
    </xf>
    <xf numFmtId="0" fontId="2" fillId="5" borderId="10"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3" xfId="0" applyFont="1" applyFill="1" applyBorder="1" applyAlignment="1">
      <alignment horizontal="center" vertical="center"/>
    </xf>
    <xf numFmtId="166" fontId="0" fillId="0" borderId="0" xfId="0" applyNumberFormat="1"/>
    <xf numFmtId="10" fontId="0" fillId="3" borderId="6" xfId="1" applyNumberFormat="1" applyFont="1" applyFill="1" applyBorder="1" applyAlignment="1">
      <alignment horizontal="center" vertical="center"/>
    </xf>
    <xf numFmtId="10" fontId="0" fillId="3" borderId="9" xfId="1" applyNumberFormat="1" applyFont="1" applyFill="1" applyBorder="1" applyAlignment="1">
      <alignment horizontal="center" vertical="center"/>
    </xf>
    <xf numFmtId="0" fontId="7" fillId="0" borderId="16" xfId="0" applyFont="1" applyBorder="1" applyAlignment="1">
      <alignment horizontal="center"/>
    </xf>
    <xf numFmtId="0" fontId="7" fillId="0" borderId="17" xfId="0" applyFont="1" applyBorder="1" applyAlignment="1">
      <alignment horizontal="center"/>
    </xf>
    <xf numFmtId="0" fontId="0" fillId="0" borderId="0" xfId="0" applyAlignment="1">
      <alignment horizontal="center"/>
    </xf>
    <xf numFmtId="0" fontId="3" fillId="0" borderId="0" xfId="0" applyFont="1" applyAlignment="1">
      <alignment horizontal="center"/>
    </xf>
    <xf numFmtId="0" fontId="6" fillId="0" borderId="0" xfId="0" applyFont="1" applyAlignment="1">
      <alignment horizontal="right" vertical="center" wrapText="1"/>
    </xf>
  </cellXfs>
  <cellStyles count="2">
    <cellStyle name="Normal" xfId="0" builtinId="0"/>
    <cellStyle name="Percent" xfId="1" builtinId="5"/>
  </cellStyles>
  <dxfs count="3">
    <dxf>
      <font>
        <b/>
        <i val="0"/>
      </font>
    </dxf>
    <dxf>
      <font>
        <b/>
        <i val="0"/>
      </font>
    </dxf>
    <dxf>
      <font>
        <b/>
        <i val="0"/>
      </font>
    </dxf>
  </dxfs>
  <tableStyles count="0" defaultTableStyle="TableStyleMedium2" defaultPivotStyle="PivotStyleLight16"/>
  <colors>
    <mruColors>
      <color rgb="FF4CC3D0"/>
      <color rgb="FF15F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247650</xdr:colOff>
      <xdr:row>3</xdr:row>
      <xdr:rowOff>161925</xdr:rowOff>
    </xdr:from>
    <xdr:to>
      <xdr:col>13</xdr:col>
      <xdr:colOff>76201</xdr:colOff>
      <xdr:row>9</xdr:row>
      <xdr:rowOff>123826</xdr:rowOff>
    </xdr:to>
    <mc:AlternateContent xmlns:mc="http://schemas.openxmlformats.org/markup-compatibility/2006" xmlns:a14="http://schemas.microsoft.com/office/drawing/2010/main">
      <mc:Choice Requires="a14">
        <xdr:sp macro="" textlink="">
          <xdr:nvSpPr>
            <xdr:cNvPr id="2" name="TextBox 2"/>
            <xdr:cNvSpPr txBox="1"/>
          </xdr:nvSpPr>
          <xdr:spPr>
            <a:xfrm>
              <a:off x="11230232174" y="704850"/>
              <a:ext cx="7353301" cy="10572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1" anchor="t">
              <a:noAutofit/>
            </a:bodyPr>
            <a:lstStyle/>
            <a:p>
              <a:pPr algn="r" rtl="1">
                <a:spcAft>
                  <a:spcPts val="0"/>
                </a:spcAft>
              </a:pPr>
              <a14:m>
                <m:oMathPara xmlns:m="http://schemas.openxmlformats.org/officeDocument/2006/math">
                  <m:oMathParaPr>
                    <m:jc m:val="centerGroup"/>
                  </m:oMathParaPr>
                  <m:oMath xmlns:m="http://schemas.openxmlformats.org/officeDocument/2006/math">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𝐸𝑃</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begChr m:val="{"/>
                        <m:endChr m:val=""/>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eqArr>
                          <m:eqArr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eqArr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006</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e>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011</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11</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017</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65</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e>
                          <m:e>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65</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e>
                        </m:eqArr>
                      </m:e>
                    </m:d>
                  </m:oMath>
                </m:oMathPara>
              </a14:m>
              <a:endPar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endParaRPr>
            </a:p>
          </xdr:txBody>
        </xdr:sp>
      </mc:Choice>
      <mc:Fallback xmlns="">
        <xdr:sp macro="" textlink="">
          <xdr:nvSpPr>
            <xdr:cNvPr id="2" name="TextBox 2"/>
            <xdr:cNvSpPr txBox="1"/>
          </xdr:nvSpPr>
          <xdr:spPr>
            <a:xfrm>
              <a:off x="11230232174" y="704850"/>
              <a:ext cx="7353301" cy="1057276"/>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1" anchor="t">
              <a:noAutofit/>
            </a:bodyPr>
            <a:lstStyle/>
            <a:p>
              <a:pPr algn="r" rtl="1">
                <a:spcAft>
                  <a:spcPts val="0"/>
                </a:spcAft>
              </a:pP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𝐸𝑃</a:t>
              </a:r>
              <a:r>
                <a:rPr lang="en-US" sz="1200" i="0">
                  <a:solidFill>
                    <a:srgbClr val="000000"/>
                  </a:solidFill>
                  <a:effectLst/>
                  <a:latin typeface="Cambria Math" panose="02040503050406030204" pitchFamily="18" charset="0"/>
                  <a:cs typeface="Arial" panose="020B0604020202020204" pitchFamily="34" charset="0"/>
                </a:rPr>
                <a: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𝑃𝑖,𝑄𝑖)=</a:t>
              </a:r>
              <a:r>
                <a:rPr lang="en-US" sz="1200" i="0">
                  <a:solidFill>
                    <a:srgbClr val="000000"/>
                  </a:solidFill>
                  <a:effectLst/>
                  <a:latin typeface="Cambria Math" panose="02040503050406030204" pitchFamily="18" charset="0"/>
                  <a:cs typeface="Arial" panose="020B0604020202020204" pitchFamily="34" charset="0"/>
                </a:rPr>
                <a: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𝑃𝑖−0.</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006</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×(𝑄𝑖−90)  ×100                    90≤𝑄𝑖≤100@𝑃𝑖−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0.011</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×(𝑄𝑖−90)  </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100                       80≤𝑄𝑖&lt;90@𝑃𝑖+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11</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0.017</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×(𝑄𝑖−80)×100       65≤𝑄𝑖&lt;80@</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&lt;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65</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endPar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247650</xdr:colOff>
      <xdr:row>3</xdr:row>
      <xdr:rowOff>161925</xdr:rowOff>
    </xdr:from>
    <xdr:to>
      <xdr:col>13</xdr:col>
      <xdr:colOff>76201</xdr:colOff>
      <xdr:row>9</xdr:row>
      <xdr:rowOff>123826</xdr:rowOff>
    </xdr:to>
    <mc:AlternateContent xmlns:mc="http://schemas.openxmlformats.org/markup-compatibility/2006" xmlns:a14="http://schemas.microsoft.com/office/drawing/2010/main">
      <mc:Choice Requires="a14">
        <xdr:sp macro="" textlink="">
          <xdr:nvSpPr>
            <xdr:cNvPr id="8" name="TextBox 2"/>
            <xdr:cNvSpPr txBox="1"/>
          </xdr:nvSpPr>
          <xdr:spPr>
            <a:xfrm>
              <a:off x="11230527449" y="876300"/>
              <a:ext cx="7610476" cy="156210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1" anchor="t">
              <a:noAutofit/>
            </a:bodyPr>
            <a:lstStyle/>
            <a:p>
              <a:pPr algn="r" rtl="1">
                <a:spcAft>
                  <a:spcPts val="0"/>
                </a:spcAft>
              </a:pPr>
              <a14:m>
                <m:oMathPara xmlns:m="http://schemas.openxmlformats.org/officeDocument/2006/math">
                  <m:oMathParaPr>
                    <m:jc m:val="centerGroup"/>
                  </m:oMathParaPr>
                  <m:oMath xmlns:m="http://schemas.openxmlformats.org/officeDocument/2006/math">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𝐸𝑃</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begChr m:val="{"/>
                        <m:endChr m:val=""/>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eqArr>
                          <m:eqArr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eqArr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006</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e>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011</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11</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017</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65</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e>
                          <m:e>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65</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e>
                        </m:eqArr>
                      </m:e>
                    </m:d>
                  </m:oMath>
                </m:oMathPara>
              </a14:m>
              <a:endPar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endParaRPr>
            </a:p>
          </xdr:txBody>
        </xdr:sp>
      </mc:Choice>
      <mc:Fallback xmlns="">
        <xdr:sp macro="" textlink="">
          <xdr:nvSpPr>
            <xdr:cNvPr id="8" name="TextBox 2"/>
            <xdr:cNvSpPr txBox="1"/>
          </xdr:nvSpPr>
          <xdr:spPr>
            <a:xfrm>
              <a:off x="11230527449" y="876300"/>
              <a:ext cx="7610476" cy="156210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1" anchor="t">
              <a:noAutofit/>
            </a:bodyPr>
            <a:lstStyle/>
            <a:p>
              <a:pPr algn="r" rtl="1">
                <a:spcAft>
                  <a:spcPts val="0"/>
                </a:spcAft>
              </a:pP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𝐸𝑃</a:t>
              </a:r>
              <a:r>
                <a:rPr lang="en-US" sz="1200" i="0">
                  <a:solidFill>
                    <a:srgbClr val="000000"/>
                  </a:solidFill>
                  <a:effectLst/>
                  <a:latin typeface="Cambria Math" panose="02040503050406030204" pitchFamily="18" charset="0"/>
                  <a:cs typeface="Arial" panose="020B0604020202020204" pitchFamily="34" charset="0"/>
                </a:rPr>
                <a: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𝑃𝑖,𝑄𝑖)=</a:t>
              </a:r>
              <a:r>
                <a:rPr lang="en-US" sz="1200" i="0">
                  <a:solidFill>
                    <a:srgbClr val="000000"/>
                  </a:solidFill>
                  <a:effectLst/>
                  <a:latin typeface="Cambria Math" panose="02040503050406030204" pitchFamily="18" charset="0"/>
                  <a:cs typeface="Arial" panose="020B0604020202020204" pitchFamily="34" charset="0"/>
                </a:rPr>
                <a: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𝑃𝑖−0.</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006</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×(𝑄𝑖−90)  ×100                    90≤𝑄𝑖≤100@𝑃𝑖−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0.011</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×(𝑄𝑖−90)  </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100                       80≤𝑄𝑖&lt;90@𝑃𝑖+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11</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0.017</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×(𝑄𝑖−80)×100       65≤𝑄𝑖&lt;80@</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&lt;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65</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endPar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6</xdr:col>
      <xdr:colOff>247650</xdr:colOff>
      <xdr:row>3</xdr:row>
      <xdr:rowOff>161925</xdr:rowOff>
    </xdr:from>
    <xdr:to>
      <xdr:col>13</xdr:col>
      <xdr:colOff>76201</xdr:colOff>
      <xdr:row>9</xdr:row>
      <xdr:rowOff>123826</xdr:rowOff>
    </xdr:to>
    <mc:AlternateContent xmlns:mc="http://schemas.openxmlformats.org/markup-compatibility/2006" xmlns:a14="http://schemas.microsoft.com/office/drawing/2010/main">
      <mc:Choice Requires="a14">
        <xdr:sp macro="" textlink="">
          <xdr:nvSpPr>
            <xdr:cNvPr id="4" name="TextBox 2"/>
            <xdr:cNvSpPr txBox="1"/>
          </xdr:nvSpPr>
          <xdr:spPr>
            <a:xfrm>
              <a:off x="11230527449" y="876300"/>
              <a:ext cx="7610476" cy="156210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1" anchor="t">
              <a:noAutofit/>
            </a:bodyPr>
            <a:lstStyle/>
            <a:p>
              <a:pPr algn="r" rtl="1">
                <a:spcAft>
                  <a:spcPts val="0"/>
                </a:spcAft>
              </a:pPr>
              <a14:m>
                <m:oMathPara xmlns:m="http://schemas.openxmlformats.org/officeDocument/2006/math">
                  <m:oMathParaPr>
                    <m:jc m:val="centerGroup"/>
                  </m:oMathParaPr>
                  <m:oMath xmlns:m="http://schemas.openxmlformats.org/officeDocument/2006/math">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𝐸𝑃</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begChr m:val="{"/>
                        <m:endChr m:val=""/>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eqArr>
                          <m:eqArr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eqArr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006</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e>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011</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90</m:t>
                            </m:r>
                          </m:e>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𝑃𝑖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11</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017</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d>
                              <m:dPr>
                                <m:ctrlP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ctrlPr>
                              </m:dPr>
                              <m:e>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e>
                            </m:d>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100</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65</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80</m:t>
                            </m:r>
                          </m:e>
                          <m:e>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𝑄𝑖</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&lt;</m:t>
                            </m:r>
                            <m:r>
                              <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65</m:t>
                            </m:r>
                            <m:r>
                              <a:rPr lang="he-IL"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m:t>       </m:t>
                            </m:r>
                          </m:e>
                        </m:eqArr>
                      </m:e>
                    </m:d>
                  </m:oMath>
                </m:oMathPara>
              </a14:m>
              <a:endPar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endParaRPr>
            </a:p>
          </xdr:txBody>
        </xdr:sp>
      </mc:Choice>
      <mc:Fallback xmlns="">
        <xdr:sp macro="" textlink="">
          <xdr:nvSpPr>
            <xdr:cNvPr id="4" name="TextBox 2"/>
            <xdr:cNvSpPr txBox="1"/>
          </xdr:nvSpPr>
          <xdr:spPr>
            <a:xfrm>
              <a:off x="11230527449" y="876300"/>
              <a:ext cx="7610476" cy="1562101"/>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1" anchor="t">
              <a:noAutofit/>
            </a:bodyPr>
            <a:lstStyle/>
            <a:p>
              <a:pPr algn="r" rtl="1">
                <a:spcAft>
                  <a:spcPts val="0"/>
                </a:spcAft>
              </a:pP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𝐸𝑃</a:t>
              </a:r>
              <a:r>
                <a:rPr lang="en-US" sz="1200" i="0">
                  <a:solidFill>
                    <a:srgbClr val="000000"/>
                  </a:solidFill>
                  <a:effectLst/>
                  <a:latin typeface="Cambria Math" panose="02040503050406030204" pitchFamily="18" charset="0"/>
                  <a:cs typeface="Arial" panose="020B0604020202020204" pitchFamily="34" charset="0"/>
                </a:rPr>
                <a: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𝑃𝑖,𝑄𝑖)=</a:t>
              </a:r>
              <a:r>
                <a:rPr lang="en-US" sz="1200" i="0">
                  <a:solidFill>
                    <a:srgbClr val="000000"/>
                  </a:solidFill>
                  <a:effectLst/>
                  <a:latin typeface="Cambria Math" panose="02040503050406030204" pitchFamily="18" charset="0"/>
                  <a:cs typeface="Arial" panose="020B0604020202020204" pitchFamily="34" charset="0"/>
                </a:rPr>
                <a: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𝑃𝑖−0.</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006</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×(𝑄𝑖−90)  ×100                    90≤𝑄𝑖≤100@𝑃𝑖−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0.011</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×(𝑄𝑖−90)  </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100                       80≤𝑄𝑖&lt;90@𝑃𝑖+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11</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0.017</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×(𝑄𝑖−80)×100       65≤𝑄𝑖&lt;80@</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𝑄𝑖</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&lt;</a:t>
              </a:r>
              <a:r>
                <a:rPr lang="en-US"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65</a:t>
              </a:r>
              <a:r>
                <a:rPr lang="he-IL" sz="1200" i="0">
                  <a:solidFill>
                    <a:srgbClr val="000000"/>
                  </a:solidFill>
                  <a:effectLst/>
                  <a:latin typeface="Cambria Math" panose="02040503050406030204" pitchFamily="18" charset="0"/>
                  <a:ea typeface="Times New Roman" panose="02020603050405020304" pitchFamily="18" charset="0"/>
                  <a:cs typeface="Arial" panose="020B0604020202020204" pitchFamily="34" charset="0"/>
                </a:rPr>
                <a:t>       )┤</a:t>
              </a:r>
              <a:endParaRPr lang="en-US" sz="1200" i="1">
                <a:solidFill>
                  <a:srgbClr val="000000"/>
                </a:solidFill>
                <a:effectLst/>
                <a:latin typeface="Cambria Math" panose="02040503050406030204" pitchFamily="18" charset="0"/>
                <a:ea typeface="Times New Roman" panose="02020603050405020304" pitchFamily="18" charset="0"/>
                <a:cs typeface="Arial" panose="020B0604020202020204" pitchFamily="34" charset="0"/>
              </a:endParaRPr>
            </a:p>
          </xdr:txBody>
        </xdr:sp>
      </mc:Fallback>
    </mc:AlternateContent>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1"/>
  <sheetViews>
    <sheetView rightToLeft="1" workbookViewId="0">
      <selection activeCell="N23" sqref="N23"/>
    </sheetView>
  </sheetViews>
  <sheetFormatPr defaultRowHeight="14.25" x14ac:dyDescent="0.2"/>
  <cols>
    <col min="1" max="1" width="9" style="7"/>
    <col min="4" max="4" width="16.25" style="7" customWidth="1"/>
    <col min="5" max="6" width="9" style="7"/>
    <col min="7" max="7" width="9" customWidth="1"/>
    <col min="8" max="8" width="10.375" customWidth="1"/>
    <col min="9" max="9" width="19" bestFit="1" customWidth="1"/>
    <col min="10" max="10" width="15.625" customWidth="1"/>
    <col min="11" max="11" width="14.75" customWidth="1"/>
    <col min="12" max="12" width="18.25" customWidth="1"/>
    <col min="13" max="13" width="14.875" customWidth="1"/>
    <col min="14" max="14" width="15.5" customWidth="1"/>
    <col min="17" max="17" width="14.75" bestFit="1" customWidth="1"/>
    <col min="18" max="18" width="14.75" customWidth="1"/>
    <col min="19" max="19" width="13" bestFit="1" customWidth="1"/>
    <col min="20" max="20" width="20.25" bestFit="1" customWidth="1"/>
    <col min="21" max="21" width="14.25" bestFit="1" customWidth="1"/>
    <col min="22" max="22" width="8.375" bestFit="1" customWidth="1"/>
  </cols>
  <sheetData>
    <row r="2" spans="2:14" ht="15" customHeight="1" x14ac:dyDescent="0.2">
      <c r="B2" s="38" t="s">
        <v>27</v>
      </c>
      <c r="C2" s="38"/>
      <c r="D2" s="38"/>
      <c r="E2" s="38"/>
      <c r="G2" s="37" t="s">
        <v>0</v>
      </c>
      <c r="H2" s="37"/>
      <c r="I2" s="37"/>
      <c r="J2" s="37"/>
      <c r="K2" s="37"/>
      <c r="L2" s="37"/>
      <c r="M2" s="37"/>
    </row>
    <row r="3" spans="2:14" ht="15" customHeight="1" x14ac:dyDescent="0.2">
      <c r="B3" s="38"/>
      <c r="C3" s="38"/>
      <c r="D3" s="38"/>
      <c r="E3" s="38"/>
      <c r="G3" s="37"/>
      <c r="H3" s="37"/>
      <c r="I3" s="37"/>
      <c r="J3" s="37"/>
      <c r="K3" s="37"/>
      <c r="L3" s="37"/>
      <c r="M3" s="37"/>
    </row>
    <row r="4" spans="2:14" ht="15" customHeight="1" x14ac:dyDescent="0.2">
      <c r="B4" s="38"/>
      <c r="C4" s="38"/>
      <c r="D4" s="38"/>
      <c r="E4" s="38"/>
      <c r="G4" s="36"/>
      <c r="H4" s="36"/>
      <c r="I4" s="36"/>
      <c r="J4" s="36"/>
      <c r="K4" s="36"/>
      <c r="L4" s="36"/>
      <c r="M4" s="36"/>
    </row>
    <row r="5" spans="2:14" ht="15" customHeight="1" x14ac:dyDescent="0.2">
      <c r="B5" s="38"/>
      <c r="C5" s="38"/>
      <c r="D5" s="38"/>
      <c r="E5" s="38"/>
      <c r="G5" s="36"/>
      <c r="H5" s="36"/>
      <c r="I5" s="36"/>
      <c r="J5" s="36"/>
      <c r="K5" s="36"/>
      <c r="L5" s="36"/>
      <c r="M5" s="36"/>
    </row>
    <row r="6" spans="2:14" ht="15" customHeight="1" x14ac:dyDescent="0.2">
      <c r="B6" s="38"/>
      <c r="C6" s="38"/>
      <c r="D6" s="38"/>
      <c r="E6" s="38"/>
      <c r="G6" s="36"/>
      <c r="H6" s="36"/>
      <c r="I6" s="36"/>
      <c r="J6" s="36"/>
      <c r="K6" s="36"/>
      <c r="L6" s="36"/>
      <c r="M6" s="36"/>
    </row>
    <row r="7" spans="2:14" ht="15" customHeight="1" x14ac:dyDescent="0.2">
      <c r="B7" s="38"/>
      <c r="C7" s="38"/>
      <c r="D7" s="38"/>
      <c r="E7" s="38"/>
      <c r="G7" s="36"/>
      <c r="H7" s="36"/>
      <c r="I7" s="36"/>
      <c r="J7" s="36"/>
      <c r="K7" s="36"/>
      <c r="L7" s="36"/>
      <c r="M7" s="36"/>
    </row>
    <row r="8" spans="2:14" ht="15" customHeight="1" x14ac:dyDescent="0.2">
      <c r="B8" s="38"/>
      <c r="C8" s="38"/>
      <c r="D8" s="38"/>
      <c r="E8" s="38"/>
      <c r="G8" s="36"/>
      <c r="H8" s="36"/>
      <c r="I8" s="36"/>
      <c r="J8" s="36"/>
      <c r="K8" s="36"/>
      <c r="L8" s="36"/>
      <c r="M8" s="36"/>
    </row>
    <row r="9" spans="2:14" ht="15" customHeight="1" x14ac:dyDescent="0.2">
      <c r="B9" s="38"/>
      <c r="C9" s="38"/>
      <c r="D9" s="38"/>
      <c r="E9" s="38"/>
      <c r="G9" s="36"/>
      <c r="H9" s="36"/>
      <c r="I9" s="36"/>
      <c r="J9" s="36"/>
      <c r="K9" s="36"/>
      <c r="L9" s="36"/>
      <c r="M9" s="36"/>
    </row>
    <row r="10" spans="2:14" ht="15" customHeight="1" x14ac:dyDescent="0.2">
      <c r="B10" s="38"/>
      <c r="C10" s="38"/>
      <c r="D10" s="38"/>
      <c r="E10" s="38"/>
      <c r="G10" s="36"/>
      <c r="H10" s="36"/>
      <c r="I10" s="36"/>
      <c r="J10" s="36"/>
      <c r="K10" s="36"/>
      <c r="L10" s="36"/>
      <c r="M10" s="36"/>
    </row>
    <row r="11" spans="2:14" ht="15" customHeight="1" x14ac:dyDescent="0.2">
      <c r="B11" s="38"/>
      <c r="C11" s="38"/>
      <c r="D11" s="38"/>
      <c r="E11" s="38"/>
      <c r="G11" s="1"/>
      <c r="H11" s="1"/>
      <c r="I11" s="1"/>
      <c r="J11" s="1"/>
      <c r="K11" s="1"/>
      <c r="L11" s="1"/>
      <c r="M11" s="1"/>
    </row>
    <row r="12" spans="2:14" s="7" customFormat="1" ht="15" customHeight="1" x14ac:dyDescent="0.2">
      <c r="B12" s="38"/>
      <c r="C12" s="38"/>
      <c r="D12" s="38"/>
      <c r="E12" s="38"/>
      <c r="G12" s="1"/>
      <c r="H12" s="1"/>
      <c r="I12" s="1"/>
      <c r="J12" s="1"/>
      <c r="K12" s="1"/>
      <c r="L12" s="1"/>
      <c r="M12" s="1"/>
    </row>
    <row r="13" spans="2:14" s="7" customFormat="1" ht="15" customHeight="1" thickBot="1" x14ac:dyDescent="0.25">
      <c r="B13" s="38"/>
      <c r="C13" s="38"/>
      <c r="D13" s="38"/>
      <c r="E13" s="38"/>
      <c r="G13" s="1"/>
      <c r="H13" s="1"/>
      <c r="I13" s="1"/>
      <c r="J13" s="1"/>
      <c r="K13" s="1"/>
      <c r="L13" s="1"/>
      <c r="M13" s="1"/>
    </row>
    <row r="14" spans="2:14" s="7" customFormat="1" ht="15" customHeight="1" thickBot="1" x14ac:dyDescent="0.3">
      <c r="B14" s="38"/>
      <c r="C14" s="38"/>
      <c r="D14" s="38"/>
      <c r="E14" s="38"/>
      <c r="G14" s="1"/>
      <c r="H14" s="34" t="s">
        <v>21</v>
      </c>
      <c r="I14" s="35"/>
      <c r="J14" s="1"/>
      <c r="K14" s="1"/>
      <c r="L14" s="1"/>
      <c r="M14" s="1"/>
    </row>
    <row r="15" spans="2:14" ht="15.75" x14ac:dyDescent="0.2">
      <c r="B15" s="38"/>
      <c r="C15" s="38"/>
      <c r="D15" s="38"/>
      <c r="E15" s="38"/>
      <c r="G15" s="26" t="s">
        <v>19</v>
      </c>
      <c r="H15" s="27" t="s">
        <v>13</v>
      </c>
      <c r="I15" s="28" t="s">
        <v>14</v>
      </c>
      <c r="J15" s="29" t="s">
        <v>18</v>
      </c>
      <c r="K15" s="30" t="s">
        <v>15</v>
      </c>
      <c r="L15" s="30" t="s">
        <v>24</v>
      </c>
      <c r="M15" s="30" t="s">
        <v>25</v>
      </c>
      <c r="N15" s="28" t="s">
        <v>20</v>
      </c>
    </row>
    <row r="16" spans="2:14" ht="15" x14ac:dyDescent="0.2">
      <c r="B16" s="38"/>
      <c r="C16" s="38"/>
      <c r="D16" s="38"/>
      <c r="E16" s="38"/>
      <c r="G16" s="16" t="s">
        <v>10</v>
      </c>
      <c r="H16" s="8">
        <v>70</v>
      </c>
      <c r="I16" s="32">
        <v>0.14000000000000001</v>
      </c>
      <c r="J16" s="18">
        <v>684960</v>
      </c>
      <c r="K16" s="19">
        <f>(1-I16)*J16</f>
        <v>589065.6</v>
      </c>
      <c r="L16" s="20">
        <f>K16/MAX($K$16:$K$20)*100</f>
        <v>96.62921348314606</v>
      </c>
      <c r="M16" s="14">
        <f>IF(H16&lt;65,"אינסוף", IF(AND(H16&gt;=65,H16&lt;80),L16+11-(1.7*(H16-80)),IF(AND(H16&gt;=80,H16&lt;90),L16-1.1*(H16-90),IF(AND(H16&lt;=100,H16&gt;=90),L16-0.6*(H16-90),"טעות"))))</f>
        <v>124.62921348314606</v>
      </c>
      <c r="N16" s="24">
        <f>_xlfn.RANK.EQ(M16,$M$16:$M$20,1)</f>
        <v>4</v>
      </c>
    </row>
    <row r="17" spans="2:18" ht="15" x14ac:dyDescent="0.2">
      <c r="B17" s="38"/>
      <c r="C17" s="38"/>
      <c r="D17" s="38"/>
      <c r="E17" s="38"/>
      <c r="G17" s="16" t="s">
        <v>11</v>
      </c>
      <c r="H17" s="8">
        <v>69</v>
      </c>
      <c r="I17" s="32">
        <v>0.15509999999999999</v>
      </c>
      <c r="J17" s="18">
        <v>684960</v>
      </c>
      <c r="K17" s="19">
        <f t="shared" ref="K17:K20" si="0">(1-I17)*J17</f>
        <v>578722.70400000003</v>
      </c>
      <c r="L17" s="20">
        <f>K17/MAX($K$16:$K$20)*100</f>
        <v>94.932584269662925</v>
      </c>
      <c r="M17" s="14">
        <f>IF(H17&lt;65,"אינסוף", IF(AND(H17&gt;=65,H17&lt;80),L17+11-(1.7*(H17-80)),IF(AND(H17&gt;=80,H17&lt;90),L17-1.1*(H17-90),IF(AND(H17&lt;=100,H17&gt;=90),L17-0.6*(H17-90),"טעות"))))</f>
        <v>124.63258426966293</v>
      </c>
      <c r="N17" s="24">
        <f t="shared" ref="N17:N20" si="1">_xlfn.RANK.EQ(M17,$M$16:$M$20,1)</f>
        <v>5</v>
      </c>
      <c r="R17" s="5"/>
    </row>
    <row r="18" spans="2:18" ht="15" x14ac:dyDescent="0.2">
      <c r="B18" s="38"/>
      <c r="C18" s="38"/>
      <c r="D18" s="38"/>
      <c r="E18" s="38"/>
      <c r="G18" s="16" t="s">
        <v>12</v>
      </c>
      <c r="H18" s="8">
        <v>86</v>
      </c>
      <c r="I18" s="32">
        <v>0.19</v>
      </c>
      <c r="J18" s="18">
        <v>684960</v>
      </c>
      <c r="K18" s="19">
        <f t="shared" si="0"/>
        <v>554817.60000000009</v>
      </c>
      <c r="L18" s="20">
        <f>K18/MAX($K$16:$K$20)*100</f>
        <v>91.011235955056193</v>
      </c>
      <c r="M18" s="14">
        <f t="shared" ref="M18:M20" si="2">IF(H18&lt;65,"אינסוף", IF(AND(H18&gt;=65,H18&lt;80),L18+11-(1.7*(H18-80)),IF(AND(H18&gt;=80,H18&lt;90),L18-1.1*(H18-90),IF(AND(H18&lt;=100,H18&gt;=90),L18-0.6*(H18-90),"טעות"))))</f>
        <v>95.411235955056199</v>
      </c>
      <c r="N18" s="24">
        <f t="shared" si="1"/>
        <v>2</v>
      </c>
    </row>
    <row r="19" spans="2:18" ht="15" x14ac:dyDescent="0.2">
      <c r="B19" s="38"/>
      <c r="C19" s="38"/>
      <c r="D19" s="38"/>
      <c r="E19" s="38"/>
      <c r="G19" s="16" t="s">
        <v>16</v>
      </c>
      <c r="H19" s="8">
        <v>92</v>
      </c>
      <c r="I19" s="32">
        <v>0.11</v>
      </c>
      <c r="J19" s="18">
        <v>684960</v>
      </c>
      <c r="K19" s="19">
        <f t="shared" si="0"/>
        <v>609614.4</v>
      </c>
      <c r="L19" s="20">
        <f>K19/MAX($K$16:$K$20)*100</f>
        <v>100</v>
      </c>
      <c r="M19" s="14">
        <f t="shared" si="2"/>
        <v>98.8</v>
      </c>
      <c r="N19" s="24">
        <f t="shared" si="1"/>
        <v>3</v>
      </c>
    </row>
    <row r="20" spans="2:18" ht="14.25" customHeight="1" thickBot="1" x14ac:dyDescent="0.25">
      <c r="G20" s="17" t="s">
        <v>17</v>
      </c>
      <c r="H20" s="9">
        <v>95</v>
      </c>
      <c r="I20" s="33">
        <v>0.15</v>
      </c>
      <c r="J20" s="21">
        <v>684960</v>
      </c>
      <c r="K20" s="22">
        <f t="shared" si="0"/>
        <v>582216</v>
      </c>
      <c r="L20" s="23">
        <f>K20/MAX($K$16:$K$20)*100</f>
        <v>95.50561797752809</v>
      </c>
      <c r="M20" s="15">
        <f t="shared" si="2"/>
        <v>92.50561797752809</v>
      </c>
      <c r="N20" s="25">
        <f t="shared" si="1"/>
        <v>1</v>
      </c>
    </row>
    <row r="21" spans="2:18" ht="14.25" customHeight="1" x14ac:dyDescent="0.2">
      <c r="C21" s="7"/>
      <c r="G21" s="7"/>
      <c r="H21" s="7"/>
      <c r="I21" s="3"/>
      <c r="J21" s="3"/>
      <c r="K21" s="3"/>
      <c r="L21" s="3"/>
      <c r="M21" s="3"/>
    </row>
    <row r="22" spans="2:18" s="7" customFormat="1" ht="14.25" customHeight="1" x14ac:dyDescent="0.2">
      <c r="D22" s="31"/>
    </row>
    <row r="23" spans="2:18" s="7" customFormat="1" ht="30" customHeight="1" x14ac:dyDescent="0.2">
      <c r="G23" s="2" t="s">
        <v>23</v>
      </c>
      <c r="H23" s="2" t="s">
        <v>22</v>
      </c>
      <c r="I23" s="2" t="s">
        <v>26</v>
      </c>
    </row>
    <row r="24" spans="2:18" s="7" customFormat="1" ht="14.25" customHeight="1" x14ac:dyDescent="0.2">
      <c r="G24" s="4" t="s">
        <v>1</v>
      </c>
      <c r="H24" s="4" t="s">
        <v>2</v>
      </c>
      <c r="I24" s="4" t="s">
        <v>3</v>
      </c>
    </row>
    <row r="25" spans="2:18" s="7" customFormat="1" ht="14.25" customHeight="1" x14ac:dyDescent="0.2">
      <c r="G25" s="4" t="s">
        <v>4</v>
      </c>
      <c r="H25" s="4" t="s">
        <v>5</v>
      </c>
      <c r="I25" s="6">
        <f>0.017*100*MAX(K16:K20)/100</f>
        <v>10363.444800000001</v>
      </c>
    </row>
    <row r="26" spans="2:18" s="7" customFormat="1" ht="14.25" customHeight="1" x14ac:dyDescent="0.2">
      <c r="G26" s="4" t="s">
        <v>6</v>
      </c>
      <c r="H26" s="4" t="s">
        <v>7</v>
      </c>
      <c r="I26" s="6">
        <f>1.1*(MAX(K16:K20)/100)</f>
        <v>6705.7584000000006</v>
      </c>
    </row>
    <row r="27" spans="2:18" x14ac:dyDescent="0.2">
      <c r="G27" s="12" t="s">
        <v>8</v>
      </c>
      <c r="H27" s="12" t="s">
        <v>9</v>
      </c>
      <c r="I27" s="13">
        <f>0.6*(MAX(K16:K20)/100)</f>
        <v>3657.6864</v>
      </c>
      <c r="J27" s="10"/>
    </row>
    <row r="28" spans="2:18" x14ac:dyDescent="0.2">
      <c r="L28" s="10"/>
      <c r="M28" s="10"/>
      <c r="N28" s="10"/>
    </row>
    <row r="29" spans="2:18" x14ac:dyDescent="0.2">
      <c r="L29" s="11"/>
      <c r="M29" s="10"/>
      <c r="N29" s="10"/>
    </row>
    <row r="30" spans="2:18" x14ac:dyDescent="0.2">
      <c r="L30" s="10"/>
      <c r="M30" s="10"/>
      <c r="N30" s="10"/>
    </row>
    <row r="31" spans="2:18" x14ac:dyDescent="0.2">
      <c r="L31" s="10"/>
      <c r="M31" s="10"/>
      <c r="N31" s="10"/>
    </row>
    <row r="32" spans="2:18" x14ac:dyDescent="0.2">
      <c r="L32" s="10"/>
      <c r="M32" s="10"/>
      <c r="N32" s="10"/>
    </row>
    <row r="33" spans="12:15" x14ac:dyDescent="0.2">
      <c r="L33" s="10"/>
      <c r="M33" s="10"/>
      <c r="N33" s="10"/>
    </row>
    <row r="34" spans="12:15" x14ac:dyDescent="0.2">
      <c r="L34" s="10"/>
      <c r="M34" s="10"/>
      <c r="N34" s="10"/>
    </row>
    <row r="35" spans="12:15" x14ac:dyDescent="0.2">
      <c r="L35" s="10"/>
      <c r="M35" s="10"/>
      <c r="N35" s="10"/>
    </row>
    <row r="36" spans="12:15" x14ac:dyDescent="0.2">
      <c r="L36" s="10"/>
      <c r="M36" s="10"/>
      <c r="N36" s="10"/>
    </row>
    <row r="37" spans="12:15" x14ac:dyDescent="0.2">
      <c r="L37" s="10"/>
      <c r="M37" s="10"/>
      <c r="N37" s="10"/>
    </row>
    <row r="38" spans="12:15" x14ac:dyDescent="0.2">
      <c r="L38" s="10"/>
      <c r="M38" s="10"/>
      <c r="N38" s="10"/>
    </row>
    <row r="39" spans="12:15" x14ac:dyDescent="0.2">
      <c r="L39" s="10"/>
      <c r="M39" s="10"/>
      <c r="N39" s="10"/>
      <c r="O39" s="10"/>
    </row>
    <row r="40" spans="12:15" x14ac:dyDescent="0.2">
      <c r="L40" s="10"/>
      <c r="M40" s="10"/>
      <c r="N40" s="10"/>
      <c r="O40" s="10"/>
    </row>
    <row r="41" spans="12:15" x14ac:dyDescent="0.2">
      <c r="L41" s="10"/>
      <c r="M41" s="10"/>
      <c r="N41" s="10"/>
      <c r="O41" s="10"/>
    </row>
  </sheetData>
  <sheetProtection algorithmName="SHA-512" hashValue="h12jLsadxBlabUlh9ofN2EjyL0rOsaF13Yg2hTneVK7AyA6zbHjRyQ/WpQcLl6Hz+bwM3Y++CSjPCb2nzv+O0A==" saltValue="SsEn2ajtZ/3KtXqD7WroPw==" spinCount="100000" sheet="1" objects="1" scenarios="1"/>
  <mergeCells count="4">
    <mergeCell ref="H14:I14"/>
    <mergeCell ref="G4:M10"/>
    <mergeCell ref="G2:M3"/>
    <mergeCell ref="B2:E19"/>
  </mergeCells>
  <conditionalFormatting sqref="N16:N20">
    <cfRule type="cellIs" dxfId="2" priority="9" operator="equal">
      <formula>1</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7"/>
  <sheetViews>
    <sheetView rightToLeft="1" workbookViewId="0">
      <selection activeCell="G15" sqref="G15:N20"/>
    </sheetView>
  </sheetViews>
  <sheetFormatPr defaultRowHeight="14.25" x14ac:dyDescent="0.2"/>
  <cols>
    <col min="1" max="1" width="8.375" bestFit="1" customWidth="1"/>
    <col min="4" max="4" width="16.25" customWidth="1"/>
    <col min="7" max="7" width="9" customWidth="1"/>
    <col min="8" max="8" width="6.5" bestFit="1" customWidth="1"/>
    <col min="9" max="9" width="19" bestFit="1" customWidth="1"/>
    <col min="10" max="10" width="29.75" bestFit="1" customWidth="1"/>
    <col min="11" max="11" width="13" customWidth="1"/>
    <col min="12" max="12" width="18" customWidth="1"/>
    <col min="13" max="13" width="16.5" customWidth="1"/>
    <col min="14" max="14" width="15.75" customWidth="1"/>
  </cols>
  <sheetData>
    <row r="1" spans="2:16" ht="14.25" customHeight="1" x14ac:dyDescent="0.2">
      <c r="B1" s="7"/>
      <c r="C1" s="7"/>
      <c r="D1" s="7"/>
      <c r="E1" s="7"/>
      <c r="F1" s="7"/>
      <c r="G1" s="7"/>
      <c r="H1" s="7"/>
      <c r="I1" s="7"/>
      <c r="J1" s="7"/>
      <c r="K1" s="7"/>
      <c r="L1" s="7"/>
      <c r="M1" s="7"/>
      <c r="N1" s="7"/>
      <c r="O1" s="7"/>
      <c r="P1" s="7"/>
    </row>
    <row r="2" spans="2:16" ht="14.25" customHeight="1" x14ac:dyDescent="0.2">
      <c r="B2" s="38" t="s">
        <v>27</v>
      </c>
      <c r="C2" s="38"/>
      <c r="D2" s="38"/>
      <c r="E2" s="38"/>
      <c r="F2" s="7"/>
      <c r="G2" s="37" t="s">
        <v>0</v>
      </c>
      <c r="H2" s="37"/>
      <c r="I2" s="37"/>
      <c r="J2" s="37"/>
      <c r="K2" s="37"/>
      <c r="L2" s="37"/>
      <c r="M2" s="37"/>
      <c r="N2" s="7"/>
      <c r="O2" s="7"/>
      <c r="P2" s="7"/>
    </row>
    <row r="3" spans="2:16" ht="14.25" customHeight="1" x14ac:dyDescent="0.2">
      <c r="B3" s="38"/>
      <c r="C3" s="38"/>
      <c r="D3" s="38"/>
      <c r="E3" s="38"/>
      <c r="F3" s="7"/>
      <c r="G3" s="37"/>
      <c r="H3" s="37"/>
      <c r="I3" s="37"/>
      <c r="J3" s="37"/>
      <c r="K3" s="37"/>
      <c r="L3" s="37"/>
      <c r="M3" s="37"/>
      <c r="N3" s="7"/>
      <c r="O3" s="7"/>
      <c r="P3" s="7"/>
    </row>
    <row r="4" spans="2:16" ht="14.25" customHeight="1" x14ac:dyDescent="0.2">
      <c r="B4" s="38"/>
      <c r="C4" s="38"/>
      <c r="D4" s="38"/>
      <c r="E4" s="38"/>
      <c r="F4" s="7"/>
      <c r="G4" s="36"/>
      <c r="H4" s="36"/>
      <c r="I4" s="36"/>
      <c r="J4" s="36"/>
      <c r="K4" s="36"/>
      <c r="L4" s="36"/>
      <c r="M4" s="36"/>
      <c r="N4" s="7"/>
      <c r="O4" s="7"/>
      <c r="P4" s="7"/>
    </row>
    <row r="5" spans="2:16" ht="15" customHeight="1" x14ac:dyDescent="0.2">
      <c r="B5" s="38"/>
      <c r="C5" s="38"/>
      <c r="D5" s="38"/>
      <c r="E5" s="38"/>
      <c r="F5" s="7"/>
      <c r="G5" s="36"/>
      <c r="H5" s="36"/>
      <c r="I5" s="36"/>
      <c r="J5" s="36"/>
      <c r="K5" s="36"/>
      <c r="L5" s="36"/>
      <c r="M5" s="36"/>
      <c r="N5" s="7"/>
      <c r="O5" s="7"/>
      <c r="P5" s="7"/>
    </row>
    <row r="6" spans="2:16" ht="16.5" customHeight="1" x14ac:dyDescent="0.2">
      <c r="B6" s="38"/>
      <c r="C6" s="38"/>
      <c r="D6" s="38"/>
      <c r="E6" s="38"/>
      <c r="F6" s="7"/>
      <c r="G6" s="36"/>
      <c r="H6" s="36"/>
      <c r="I6" s="36"/>
      <c r="J6" s="36"/>
      <c r="K6" s="36"/>
      <c r="L6" s="36"/>
      <c r="M6" s="36"/>
      <c r="N6" s="7"/>
      <c r="O6" s="7"/>
      <c r="P6" s="7"/>
    </row>
    <row r="7" spans="2:16" ht="16.5" customHeight="1" x14ac:dyDescent="0.2">
      <c r="B7" s="38"/>
      <c r="C7" s="38"/>
      <c r="D7" s="38"/>
      <c r="E7" s="38"/>
      <c r="F7" s="7"/>
      <c r="G7" s="36"/>
      <c r="H7" s="36"/>
      <c r="I7" s="36"/>
      <c r="J7" s="36"/>
      <c r="K7" s="36"/>
      <c r="L7" s="36"/>
      <c r="M7" s="36"/>
      <c r="N7" s="7"/>
      <c r="O7" s="7"/>
      <c r="P7" s="7"/>
    </row>
    <row r="8" spans="2:16" x14ac:dyDescent="0.2">
      <c r="B8" s="38"/>
      <c r="C8" s="38"/>
      <c r="D8" s="38"/>
      <c r="E8" s="38"/>
      <c r="F8" s="7"/>
      <c r="G8" s="36"/>
      <c r="H8" s="36"/>
      <c r="I8" s="36"/>
      <c r="J8" s="36"/>
      <c r="K8" s="36"/>
      <c r="L8" s="36"/>
      <c r="M8" s="36"/>
      <c r="N8" s="7"/>
      <c r="O8" s="7"/>
      <c r="P8" s="7"/>
    </row>
    <row r="9" spans="2:16" ht="16.5" customHeight="1" x14ac:dyDescent="0.2">
      <c r="B9" s="38"/>
      <c r="C9" s="38"/>
      <c r="D9" s="38"/>
      <c r="E9" s="38"/>
      <c r="F9" s="7"/>
      <c r="G9" s="36"/>
      <c r="H9" s="36"/>
      <c r="I9" s="36"/>
      <c r="J9" s="36"/>
      <c r="K9" s="36"/>
      <c r="L9" s="36"/>
      <c r="M9" s="36"/>
      <c r="N9" s="7"/>
      <c r="O9" s="7"/>
      <c r="P9" s="7"/>
    </row>
    <row r="10" spans="2:16" ht="16.5" customHeight="1" x14ac:dyDescent="0.2">
      <c r="B10" s="38"/>
      <c r="C10" s="38"/>
      <c r="D10" s="38"/>
      <c r="E10" s="38"/>
      <c r="F10" s="7"/>
      <c r="G10" s="36"/>
      <c r="H10" s="36"/>
      <c r="I10" s="36"/>
      <c r="J10" s="36"/>
      <c r="K10" s="36"/>
      <c r="L10" s="36"/>
      <c r="M10" s="36"/>
      <c r="N10" s="7"/>
      <c r="O10" s="7"/>
      <c r="P10" s="7"/>
    </row>
    <row r="11" spans="2:16" ht="16.5" customHeight="1" x14ac:dyDescent="0.2">
      <c r="B11" s="38"/>
      <c r="C11" s="38"/>
      <c r="D11" s="38"/>
      <c r="E11" s="38"/>
      <c r="F11" s="7"/>
      <c r="G11" s="1"/>
      <c r="H11" s="1"/>
      <c r="I11" s="1"/>
      <c r="J11" s="1"/>
      <c r="K11" s="1"/>
      <c r="L11" s="1"/>
      <c r="M11" s="1"/>
      <c r="N11" s="7"/>
      <c r="O11" s="7"/>
      <c r="P11" s="7"/>
    </row>
    <row r="12" spans="2:16" ht="14.25" customHeight="1" x14ac:dyDescent="0.2">
      <c r="B12" s="38"/>
      <c r="C12" s="38"/>
      <c r="D12" s="38"/>
      <c r="E12" s="38"/>
      <c r="F12" s="7"/>
      <c r="G12" s="1"/>
      <c r="H12" s="1"/>
      <c r="I12" s="1"/>
      <c r="J12" s="1"/>
      <c r="K12" s="1"/>
      <c r="L12" s="1"/>
      <c r="M12" s="1"/>
      <c r="N12" s="7"/>
      <c r="O12" s="7"/>
      <c r="P12" s="7"/>
    </row>
    <row r="13" spans="2:16" ht="14.25" customHeight="1" thickBot="1" x14ac:dyDescent="0.25">
      <c r="B13" s="38"/>
      <c r="C13" s="38"/>
      <c r="D13" s="38"/>
      <c r="E13" s="38"/>
      <c r="F13" s="7"/>
      <c r="G13" s="1"/>
      <c r="H13" s="1"/>
      <c r="I13" s="1"/>
      <c r="J13" s="1"/>
      <c r="K13" s="1"/>
      <c r="L13" s="1"/>
      <c r="M13" s="1"/>
      <c r="N13" s="7"/>
      <c r="O13" s="7"/>
      <c r="P13" s="7"/>
    </row>
    <row r="14" spans="2:16" ht="15" customHeight="1" thickBot="1" x14ac:dyDescent="0.3">
      <c r="B14" s="38"/>
      <c r="C14" s="38"/>
      <c r="D14" s="38"/>
      <c r="E14" s="38"/>
      <c r="F14" s="7"/>
      <c r="G14" s="1"/>
      <c r="H14" s="34" t="s">
        <v>21</v>
      </c>
      <c r="I14" s="35"/>
      <c r="J14" s="1"/>
      <c r="K14" s="1"/>
      <c r="L14" s="1"/>
      <c r="M14" s="1"/>
      <c r="N14" s="7"/>
      <c r="O14" s="7"/>
      <c r="P14" s="7"/>
    </row>
    <row r="15" spans="2:16" ht="15.75" x14ac:dyDescent="0.2">
      <c r="B15" s="38"/>
      <c r="C15" s="38"/>
      <c r="D15" s="38"/>
      <c r="E15" s="38"/>
      <c r="F15" s="7"/>
      <c r="G15" s="26" t="s">
        <v>19</v>
      </c>
      <c r="H15" s="27" t="s">
        <v>13</v>
      </c>
      <c r="I15" s="28" t="s">
        <v>14</v>
      </c>
      <c r="J15" s="29" t="s">
        <v>18</v>
      </c>
      <c r="K15" s="30" t="s">
        <v>15</v>
      </c>
      <c r="L15" s="30" t="s">
        <v>24</v>
      </c>
      <c r="M15" s="30" t="s">
        <v>25</v>
      </c>
      <c r="N15" s="28" t="s">
        <v>20</v>
      </c>
      <c r="O15" s="7"/>
      <c r="P15" s="7"/>
    </row>
    <row r="16" spans="2:16" ht="15" x14ac:dyDescent="0.2">
      <c r="B16" s="38"/>
      <c r="C16" s="38"/>
      <c r="D16" s="38"/>
      <c r="E16" s="38"/>
      <c r="F16" s="7"/>
      <c r="G16" s="16" t="s">
        <v>10</v>
      </c>
      <c r="H16" s="8">
        <v>70</v>
      </c>
      <c r="I16" s="32">
        <v>0.14000000000000001</v>
      </c>
      <c r="J16" s="18">
        <v>333805</v>
      </c>
      <c r="K16" s="19">
        <f>(1-I16)*J16</f>
        <v>287072.3</v>
      </c>
      <c r="L16" s="20">
        <f>K16/MAX($K$16:$K$20)*100</f>
        <v>96.62921348314606</v>
      </c>
      <c r="M16" s="14">
        <f>IF(H16&lt;65,"אינסוף", IF(AND(H16&gt;=65,H16&lt;80),L16+11-(1.7*(H16-80)),IF(AND(H16&gt;=80,H16&lt;90),L16-1.1*(H16-90),IF(AND(H16&lt;=100,H16&gt;=90),L16-0.6*(H16-90),"טעות"))))</f>
        <v>124.62921348314606</v>
      </c>
      <c r="N16" s="24">
        <f>_xlfn.RANK.EQ(M16,$M$16:$M$20,1)</f>
        <v>4</v>
      </c>
      <c r="O16" s="7"/>
      <c r="P16" s="7"/>
    </row>
    <row r="17" spans="2:16" ht="15" x14ac:dyDescent="0.2">
      <c r="B17" s="38"/>
      <c r="C17" s="38"/>
      <c r="D17" s="38"/>
      <c r="E17" s="38"/>
      <c r="F17" s="7"/>
      <c r="G17" s="16" t="s">
        <v>11</v>
      </c>
      <c r="H17" s="8">
        <v>69</v>
      </c>
      <c r="I17" s="32">
        <v>0.15509999999999999</v>
      </c>
      <c r="J17" s="18">
        <v>333805</v>
      </c>
      <c r="K17" s="19">
        <f t="shared" ref="K17:K20" si="0">(1-I17)*J17</f>
        <v>282031.84450000001</v>
      </c>
      <c r="L17" s="20">
        <f>K17/MAX($K$16:$K$20)*100</f>
        <v>94.932584269662925</v>
      </c>
      <c r="M17" s="14">
        <f>IF(H17&lt;65,"אינסוף", IF(AND(H17&gt;=65,H17&lt;80),L17+11-(1.7*(H17-80)),IF(AND(H17&gt;=80,H17&lt;90),L17-1.1*(H17-90),IF(AND(H17&lt;=100,H17&gt;=90),L17-0.6*(H17-90),"טעות"))))</f>
        <v>124.63258426966293</v>
      </c>
      <c r="N17" s="24">
        <f t="shared" ref="N17:N20" si="1">_xlfn.RANK.EQ(M17,$M$16:$M$20,1)</f>
        <v>5</v>
      </c>
      <c r="O17" s="7"/>
      <c r="P17" s="7"/>
    </row>
    <row r="18" spans="2:16" ht="15" x14ac:dyDescent="0.2">
      <c r="B18" s="38"/>
      <c r="C18" s="38"/>
      <c r="D18" s="38"/>
      <c r="E18" s="38"/>
      <c r="F18" s="7"/>
      <c r="G18" s="16" t="s">
        <v>12</v>
      </c>
      <c r="H18" s="8">
        <v>86</v>
      </c>
      <c r="I18" s="32">
        <v>0.19</v>
      </c>
      <c r="J18" s="18">
        <v>333805</v>
      </c>
      <c r="K18" s="19">
        <f t="shared" si="0"/>
        <v>270382.05000000005</v>
      </c>
      <c r="L18" s="20">
        <f>K18/MAX($K$16:$K$20)*100</f>
        <v>91.011235955056193</v>
      </c>
      <c r="M18" s="14">
        <f t="shared" ref="M18:M20" si="2">IF(H18&lt;65,"אינסוף", IF(AND(H18&gt;=65,H18&lt;80),L18+11-(1.7*(H18-80)),IF(AND(H18&gt;=80,H18&lt;90),L18-1.1*(H18-90),IF(AND(H18&lt;=100,H18&gt;=90),L18-0.6*(H18-90),"טעות"))))</f>
        <v>95.411235955056199</v>
      </c>
      <c r="N18" s="24">
        <f t="shared" si="1"/>
        <v>2</v>
      </c>
      <c r="O18" s="7"/>
      <c r="P18" s="7"/>
    </row>
    <row r="19" spans="2:16" ht="15" x14ac:dyDescent="0.2">
      <c r="B19" s="38"/>
      <c r="C19" s="38"/>
      <c r="D19" s="38"/>
      <c r="E19" s="38"/>
      <c r="F19" s="7"/>
      <c r="G19" s="16" t="s">
        <v>16</v>
      </c>
      <c r="H19" s="8">
        <v>92</v>
      </c>
      <c r="I19" s="32">
        <v>0.11</v>
      </c>
      <c r="J19" s="18">
        <v>333805</v>
      </c>
      <c r="K19" s="19">
        <f t="shared" si="0"/>
        <v>297086.45</v>
      </c>
      <c r="L19" s="20">
        <f>K19/MAX($K$16:$K$20)*100</f>
        <v>100</v>
      </c>
      <c r="M19" s="14">
        <f t="shared" si="2"/>
        <v>98.8</v>
      </c>
      <c r="N19" s="24">
        <f t="shared" si="1"/>
        <v>3</v>
      </c>
      <c r="O19" s="7"/>
      <c r="P19" s="7"/>
    </row>
    <row r="20" spans="2:16" ht="15" customHeight="1" thickBot="1" x14ac:dyDescent="0.25">
      <c r="B20" s="7"/>
      <c r="C20" s="7"/>
      <c r="D20" s="7"/>
      <c r="E20" s="7"/>
      <c r="F20" s="7"/>
      <c r="G20" s="17" t="s">
        <v>17</v>
      </c>
      <c r="H20" s="9">
        <v>95</v>
      </c>
      <c r="I20" s="33">
        <v>0.15</v>
      </c>
      <c r="J20" s="21">
        <v>333805</v>
      </c>
      <c r="K20" s="22">
        <f t="shared" si="0"/>
        <v>283734.25</v>
      </c>
      <c r="L20" s="23">
        <f>K20/MAX($K$16:$K$20)*100</f>
        <v>95.50561797752809</v>
      </c>
      <c r="M20" s="15">
        <f t="shared" si="2"/>
        <v>92.50561797752809</v>
      </c>
      <c r="N20" s="25">
        <f t="shared" si="1"/>
        <v>1</v>
      </c>
      <c r="O20" s="7"/>
      <c r="P20" s="7"/>
    </row>
    <row r="21" spans="2:16" x14ac:dyDescent="0.2">
      <c r="B21" s="7"/>
      <c r="C21" s="7"/>
      <c r="D21" s="7"/>
      <c r="E21" s="7"/>
      <c r="F21" s="7"/>
      <c r="G21" s="7"/>
      <c r="H21" s="7"/>
      <c r="I21" s="7"/>
      <c r="J21" s="7"/>
      <c r="K21" s="7"/>
      <c r="L21" s="7"/>
      <c r="M21" s="7"/>
      <c r="N21" s="7"/>
      <c r="O21" s="7"/>
      <c r="P21" s="7"/>
    </row>
    <row r="22" spans="2:16" x14ac:dyDescent="0.2">
      <c r="B22" s="7"/>
      <c r="C22" s="7"/>
      <c r="D22" s="31"/>
      <c r="E22" s="7"/>
      <c r="F22" s="7"/>
      <c r="G22" s="7"/>
      <c r="H22" s="7"/>
      <c r="I22" s="7"/>
      <c r="J22" s="7"/>
      <c r="K22" s="7"/>
      <c r="L22" s="7"/>
      <c r="M22" s="7"/>
      <c r="N22" s="7"/>
      <c r="O22" s="7"/>
      <c r="P22" s="7"/>
    </row>
    <row r="23" spans="2:16" ht="30" x14ac:dyDescent="0.2">
      <c r="B23" s="7"/>
      <c r="C23" s="7"/>
      <c r="D23" s="7"/>
      <c r="E23" s="7"/>
      <c r="F23" s="7"/>
      <c r="G23" s="2" t="s">
        <v>23</v>
      </c>
      <c r="H23" s="2" t="s">
        <v>22</v>
      </c>
      <c r="I23" s="2" t="s">
        <v>26</v>
      </c>
      <c r="J23" s="7"/>
      <c r="K23" s="7"/>
      <c r="L23" s="7"/>
      <c r="M23" s="7"/>
      <c r="N23" s="7"/>
      <c r="O23" s="7"/>
      <c r="P23" s="7"/>
    </row>
    <row r="24" spans="2:16" x14ac:dyDescent="0.2">
      <c r="B24" s="7"/>
      <c r="C24" s="7"/>
      <c r="D24" s="7"/>
      <c r="E24" s="7"/>
      <c r="F24" s="7"/>
      <c r="G24" s="4" t="s">
        <v>1</v>
      </c>
      <c r="H24" s="4" t="s">
        <v>2</v>
      </c>
      <c r="I24" s="4" t="s">
        <v>3</v>
      </c>
      <c r="J24" s="7"/>
      <c r="K24" s="7"/>
      <c r="L24" s="7"/>
      <c r="M24" s="7"/>
      <c r="N24" s="7"/>
      <c r="O24" s="7"/>
      <c r="P24" s="7"/>
    </row>
    <row r="25" spans="2:16" x14ac:dyDescent="0.2">
      <c r="B25" s="7"/>
      <c r="C25" s="7"/>
      <c r="D25" s="7"/>
      <c r="E25" s="7"/>
      <c r="F25" s="7"/>
      <c r="G25" s="4" t="s">
        <v>4</v>
      </c>
      <c r="H25" s="4" t="s">
        <v>5</v>
      </c>
      <c r="I25" s="6">
        <f>0.017*100*MAX(K16:K20)/100</f>
        <v>5050.4696500000009</v>
      </c>
      <c r="J25" s="7"/>
      <c r="K25" s="7"/>
      <c r="L25" s="7"/>
      <c r="M25" s="7"/>
      <c r="N25" s="7"/>
      <c r="O25" s="7"/>
      <c r="P25" s="7"/>
    </row>
    <row r="26" spans="2:16" x14ac:dyDescent="0.2">
      <c r="B26" s="7"/>
      <c r="C26" s="7"/>
      <c r="D26" s="7"/>
      <c r="E26" s="7"/>
      <c r="F26" s="7"/>
      <c r="G26" s="4" t="s">
        <v>6</v>
      </c>
      <c r="H26" s="4" t="s">
        <v>7</v>
      </c>
      <c r="I26" s="6">
        <f>1.1*(MAX(K16:K20)/100)</f>
        <v>3267.9509500000004</v>
      </c>
      <c r="J26" s="7"/>
      <c r="K26" s="7"/>
      <c r="L26" s="7"/>
      <c r="M26" s="7"/>
      <c r="N26" s="7"/>
      <c r="O26" s="7"/>
      <c r="P26" s="7"/>
    </row>
    <row r="27" spans="2:16" x14ac:dyDescent="0.2">
      <c r="B27" s="7"/>
      <c r="C27" s="7"/>
      <c r="D27" s="7"/>
      <c r="E27" s="7"/>
      <c r="F27" s="7"/>
      <c r="G27" s="12" t="s">
        <v>8</v>
      </c>
      <c r="H27" s="12" t="s">
        <v>9</v>
      </c>
      <c r="I27" s="13">
        <f>0.6*(MAX(K16:K20)/100)</f>
        <v>1782.5187000000001</v>
      </c>
      <c r="J27" s="10"/>
      <c r="K27" s="7"/>
      <c r="L27" s="7"/>
      <c r="M27" s="7"/>
      <c r="N27" s="7"/>
      <c r="O27" s="7"/>
      <c r="P27" s="7"/>
    </row>
  </sheetData>
  <sheetProtection algorithmName="SHA-512" hashValue="Sh16UCUEx5ToLGpBxYM9z9IyUR+ceNCNtv3cEaKkfLkG+M0yL4NSUlA0dJghTqtWUcfWYg/vGYWvVUDS3XZp2g==" saltValue="+4T1bO3yMxF+sd2yI6+0jQ==" spinCount="100000" sheet="1" objects="1" scenarios="1"/>
  <mergeCells count="4">
    <mergeCell ref="G2:M3"/>
    <mergeCell ref="G4:M10"/>
    <mergeCell ref="H14:I14"/>
    <mergeCell ref="B2:E19"/>
  </mergeCells>
  <conditionalFormatting sqref="N16:N20">
    <cfRule type="cellIs" dxfId="1" priority="1" operator="equal">
      <formula>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7"/>
  <sheetViews>
    <sheetView rightToLeft="1" tabSelected="1" workbookViewId="0">
      <selection activeCell="B2" sqref="B2:E19"/>
    </sheetView>
  </sheetViews>
  <sheetFormatPr defaultRowHeight="14.25" x14ac:dyDescent="0.2"/>
  <cols>
    <col min="4" max="4" width="16.25" customWidth="1"/>
    <col min="7" max="7" width="9" customWidth="1"/>
    <col min="8" max="8" width="6.5" bestFit="1" customWidth="1"/>
    <col min="9" max="9" width="19" bestFit="1" customWidth="1"/>
    <col min="10" max="10" width="29.75" bestFit="1" customWidth="1"/>
    <col min="11" max="11" width="11.125" bestFit="1" customWidth="1"/>
    <col min="12" max="12" width="18.625" customWidth="1"/>
    <col min="13" max="13" width="16.625" customWidth="1"/>
    <col min="14" max="14" width="17" customWidth="1"/>
    <col min="17" max="17" width="14.75" bestFit="1" customWidth="1"/>
  </cols>
  <sheetData>
    <row r="1" spans="2:17" x14ac:dyDescent="0.2">
      <c r="B1" s="7"/>
      <c r="C1" s="7"/>
      <c r="D1" s="7"/>
      <c r="E1" s="7"/>
      <c r="F1" s="7"/>
      <c r="G1" s="7"/>
      <c r="H1" s="7"/>
      <c r="I1" s="7"/>
      <c r="J1" s="7"/>
      <c r="K1" s="7"/>
      <c r="L1" s="7"/>
      <c r="M1" s="7"/>
      <c r="N1" s="7"/>
      <c r="O1" s="7"/>
      <c r="P1" s="7"/>
      <c r="Q1" s="7"/>
    </row>
    <row r="2" spans="2:17" ht="14.25" customHeight="1" x14ac:dyDescent="0.2">
      <c r="B2" s="38" t="s">
        <v>27</v>
      </c>
      <c r="C2" s="38"/>
      <c r="D2" s="38"/>
      <c r="E2" s="38"/>
      <c r="F2" s="7"/>
      <c r="G2" s="37" t="s">
        <v>0</v>
      </c>
      <c r="H2" s="37"/>
      <c r="I2" s="37"/>
      <c r="J2" s="37"/>
      <c r="K2" s="37"/>
      <c r="L2" s="37"/>
      <c r="M2" s="37"/>
      <c r="N2" s="7"/>
      <c r="O2" s="7"/>
      <c r="P2" s="7"/>
      <c r="Q2" s="7"/>
    </row>
    <row r="3" spans="2:17" ht="14.25" customHeight="1" x14ac:dyDescent="0.2">
      <c r="B3" s="38"/>
      <c r="C3" s="38"/>
      <c r="D3" s="38"/>
      <c r="E3" s="38"/>
      <c r="F3" s="7"/>
      <c r="G3" s="37"/>
      <c r="H3" s="37"/>
      <c r="I3" s="37"/>
      <c r="J3" s="37"/>
      <c r="K3" s="37"/>
      <c r="L3" s="37"/>
      <c r="M3" s="37"/>
      <c r="N3" s="7"/>
      <c r="O3" s="7"/>
      <c r="P3" s="7"/>
      <c r="Q3" s="7"/>
    </row>
    <row r="4" spans="2:17" ht="15" customHeight="1" x14ac:dyDescent="0.2">
      <c r="B4" s="38"/>
      <c r="C4" s="38"/>
      <c r="D4" s="38"/>
      <c r="E4" s="38"/>
      <c r="F4" s="7"/>
      <c r="G4" s="36"/>
      <c r="H4" s="36"/>
      <c r="I4" s="36"/>
      <c r="J4" s="36"/>
      <c r="K4" s="36"/>
      <c r="L4" s="36"/>
      <c r="M4" s="36"/>
      <c r="N4" s="7"/>
      <c r="O4" s="7"/>
      <c r="P4" s="7"/>
      <c r="Q4" s="7"/>
    </row>
    <row r="5" spans="2:17" x14ac:dyDescent="0.2">
      <c r="B5" s="38"/>
      <c r="C5" s="38"/>
      <c r="D5" s="38"/>
      <c r="E5" s="38"/>
      <c r="F5" s="7"/>
      <c r="G5" s="36"/>
      <c r="H5" s="36"/>
      <c r="I5" s="36"/>
      <c r="J5" s="36"/>
      <c r="K5" s="36"/>
      <c r="L5" s="36"/>
      <c r="M5" s="36"/>
      <c r="N5" s="7"/>
      <c r="O5" s="7"/>
      <c r="P5" s="7"/>
      <c r="Q5" s="7"/>
    </row>
    <row r="6" spans="2:17" x14ac:dyDescent="0.2">
      <c r="B6" s="38"/>
      <c r="C6" s="38"/>
      <c r="D6" s="38"/>
      <c r="E6" s="38"/>
      <c r="F6" s="7"/>
      <c r="G6" s="36"/>
      <c r="H6" s="36"/>
      <c r="I6" s="36"/>
      <c r="J6" s="36"/>
      <c r="K6" s="36"/>
      <c r="L6" s="36"/>
      <c r="M6" s="36"/>
      <c r="N6" s="7"/>
      <c r="O6" s="7"/>
      <c r="P6" s="7"/>
      <c r="Q6" s="7"/>
    </row>
    <row r="7" spans="2:17" x14ac:dyDescent="0.2">
      <c r="B7" s="38"/>
      <c r="C7" s="38"/>
      <c r="D7" s="38"/>
      <c r="E7" s="38"/>
      <c r="F7" s="7"/>
      <c r="G7" s="36"/>
      <c r="H7" s="36"/>
      <c r="I7" s="36"/>
      <c r="J7" s="36"/>
      <c r="K7" s="36"/>
      <c r="L7" s="36"/>
      <c r="M7" s="36"/>
      <c r="N7" s="7"/>
      <c r="O7" s="7"/>
      <c r="P7" s="7"/>
      <c r="Q7" s="7"/>
    </row>
    <row r="8" spans="2:17" x14ac:dyDescent="0.2">
      <c r="B8" s="38"/>
      <c r="C8" s="38"/>
      <c r="D8" s="38"/>
      <c r="E8" s="38"/>
      <c r="F8" s="7"/>
      <c r="G8" s="36"/>
      <c r="H8" s="36"/>
      <c r="I8" s="36"/>
      <c r="J8" s="36"/>
      <c r="K8" s="36"/>
      <c r="L8" s="36"/>
      <c r="M8" s="36"/>
      <c r="N8" s="7"/>
      <c r="O8" s="7"/>
      <c r="P8" s="7"/>
      <c r="Q8" s="7"/>
    </row>
    <row r="9" spans="2:17" x14ac:dyDescent="0.2">
      <c r="B9" s="38"/>
      <c r="C9" s="38"/>
      <c r="D9" s="38"/>
      <c r="E9" s="38"/>
      <c r="F9" s="7"/>
      <c r="G9" s="36"/>
      <c r="H9" s="36"/>
      <c r="I9" s="36"/>
      <c r="J9" s="36"/>
      <c r="K9" s="36"/>
      <c r="L9" s="36"/>
      <c r="M9" s="36"/>
      <c r="N9" s="7"/>
      <c r="O9" s="7"/>
      <c r="P9" s="7"/>
      <c r="Q9" s="7"/>
    </row>
    <row r="10" spans="2:17" x14ac:dyDescent="0.2">
      <c r="B10" s="38"/>
      <c r="C10" s="38"/>
      <c r="D10" s="38"/>
      <c r="E10" s="38"/>
      <c r="F10" s="7"/>
      <c r="G10" s="36"/>
      <c r="H10" s="36"/>
      <c r="I10" s="36"/>
      <c r="J10" s="36"/>
      <c r="K10" s="36"/>
      <c r="L10" s="36"/>
      <c r="M10" s="36"/>
      <c r="N10" s="7"/>
      <c r="O10" s="7"/>
      <c r="P10" s="7"/>
      <c r="Q10" s="7"/>
    </row>
    <row r="11" spans="2:17" x14ac:dyDescent="0.2">
      <c r="B11" s="38"/>
      <c r="C11" s="38"/>
      <c r="D11" s="38"/>
      <c r="E11" s="38"/>
      <c r="F11" s="7"/>
      <c r="G11" s="1"/>
      <c r="H11" s="1"/>
      <c r="I11" s="1"/>
      <c r="J11" s="1"/>
      <c r="K11" s="1"/>
      <c r="L11" s="1"/>
      <c r="M11" s="1"/>
      <c r="N11" s="7"/>
      <c r="O11" s="7"/>
      <c r="P11" s="7"/>
      <c r="Q11" s="7"/>
    </row>
    <row r="12" spans="2:17" ht="14.25" customHeight="1" x14ac:dyDescent="0.2">
      <c r="B12" s="38"/>
      <c r="C12" s="38"/>
      <c r="D12" s="38"/>
      <c r="E12" s="38"/>
      <c r="F12" s="7"/>
      <c r="G12" s="1"/>
      <c r="H12" s="1"/>
      <c r="I12" s="1"/>
      <c r="J12" s="1"/>
      <c r="K12" s="1"/>
      <c r="L12" s="1"/>
      <c r="M12" s="1"/>
      <c r="N12" s="7"/>
      <c r="O12" s="7"/>
      <c r="P12" s="7"/>
      <c r="Q12" s="7"/>
    </row>
    <row r="13" spans="2:17" ht="15" customHeight="1" thickBot="1" x14ac:dyDescent="0.25">
      <c r="B13" s="38"/>
      <c r="C13" s="38"/>
      <c r="D13" s="38"/>
      <c r="E13" s="38"/>
      <c r="F13" s="7"/>
      <c r="G13" s="1"/>
      <c r="H13" s="1"/>
      <c r="I13" s="1"/>
      <c r="J13" s="1"/>
      <c r="K13" s="1"/>
      <c r="L13" s="1"/>
      <c r="M13" s="1"/>
      <c r="N13" s="7"/>
      <c r="O13" s="7"/>
      <c r="P13" s="7"/>
      <c r="Q13" s="7"/>
    </row>
    <row r="14" spans="2:17" ht="16.5" thickBot="1" x14ac:dyDescent="0.3">
      <c r="B14" s="38"/>
      <c r="C14" s="38"/>
      <c r="D14" s="38"/>
      <c r="E14" s="38"/>
      <c r="F14" s="7"/>
      <c r="G14" s="1"/>
      <c r="H14" s="34" t="s">
        <v>21</v>
      </c>
      <c r="I14" s="35"/>
      <c r="J14" s="1"/>
      <c r="K14" s="1"/>
      <c r="L14" s="1"/>
      <c r="M14" s="1"/>
      <c r="N14" s="7"/>
      <c r="O14" s="7"/>
      <c r="P14" s="7"/>
      <c r="Q14" s="7"/>
    </row>
    <row r="15" spans="2:17" ht="15" customHeight="1" x14ac:dyDescent="0.2">
      <c r="B15" s="38"/>
      <c r="C15" s="38"/>
      <c r="D15" s="38"/>
      <c r="E15" s="38"/>
      <c r="F15" s="7"/>
      <c r="G15" s="26" t="s">
        <v>19</v>
      </c>
      <c r="H15" s="27" t="s">
        <v>13</v>
      </c>
      <c r="I15" s="28" t="s">
        <v>14</v>
      </c>
      <c r="J15" s="29" t="s">
        <v>18</v>
      </c>
      <c r="K15" s="30" t="s">
        <v>15</v>
      </c>
      <c r="L15" s="30" t="s">
        <v>24</v>
      </c>
      <c r="M15" s="30" t="s">
        <v>25</v>
      </c>
      <c r="N15" s="28" t="s">
        <v>20</v>
      </c>
      <c r="O15" s="7"/>
      <c r="P15" s="7"/>
      <c r="Q15" s="7"/>
    </row>
    <row r="16" spans="2:17" ht="15" customHeight="1" x14ac:dyDescent="0.2">
      <c r="B16" s="38"/>
      <c r="C16" s="38"/>
      <c r="D16" s="38"/>
      <c r="E16" s="38"/>
      <c r="F16" s="7"/>
      <c r="G16" s="16" t="s">
        <v>10</v>
      </c>
      <c r="H16" s="8">
        <v>70</v>
      </c>
      <c r="I16" s="32">
        <v>0.14000000000000001</v>
      </c>
      <c r="J16" s="18">
        <v>179126</v>
      </c>
      <c r="K16" s="19">
        <f>(1-I16)*J16</f>
        <v>154048.35999999999</v>
      </c>
      <c r="L16" s="20">
        <f>K16/MAX($K$16:$K$20)*100</f>
        <v>96.629213483146046</v>
      </c>
      <c r="M16" s="14">
        <f>IF(H16&lt;65,"אינסוף", IF(AND(H16&gt;=65,H16&lt;80),L16+11-(1.7*(H16-80)),IF(AND(H16&gt;=80,H16&lt;90),L16-1.1*(H16-90),IF(AND(H16&lt;=100,H16&gt;=90),L16-0.6*(H16-90),"טעות"))))</f>
        <v>124.62921348314605</v>
      </c>
      <c r="N16" s="24">
        <f>_xlfn.RANK.EQ(M16,$M$16:$M$20,1)</f>
        <v>4</v>
      </c>
      <c r="O16" s="7"/>
      <c r="P16" s="7"/>
      <c r="Q16" s="7"/>
    </row>
    <row r="17" spans="2:17" ht="15" x14ac:dyDescent="0.2">
      <c r="B17" s="38"/>
      <c r="C17" s="38"/>
      <c r="D17" s="38"/>
      <c r="E17" s="38"/>
      <c r="F17" s="7"/>
      <c r="G17" s="16" t="s">
        <v>11</v>
      </c>
      <c r="H17" s="8">
        <v>69</v>
      </c>
      <c r="I17" s="32">
        <v>0.15509999999999999</v>
      </c>
      <c r="J17" s="18">
        <v>179126</v>
      </c>
      <c r="K17" s="19">
        <f t="shared" ref="K17:K20" si="0">(1-I17)*J17</f>
        <v>151343.55739999999</v>
      </c>
      <c r="L17" s="20">
        <f>K17/MAX($K$16:$K$20)*100</f>
        <v>94.932584269662911</v>
      </c>
      <c r="M17" s="14">
        <f>IF(H17&lt;65,"אינסוף", IF(AND(H17&gt;=65,H17&lt;80),L17+11-(1.7*(H17-80)),IF(AND(H17&gt;=80,H17&lt;90),L17-1.1*(H17-90),IF(AND(H17&lt;=100,H17&gt;=90),L17-0.6*(H17-90),"טעות"))))</f>
        <v>124.63258426966291</v>
      </c>
      <c r="N17" s="24">
        <f t="shared" ref="N17:N20" si="1">_xlfn.RANK.EQ(M17,$M$16:$M$20,1)</f>
        <v>5</v>
      </c>
      <c r="O17" s="7"/>
      <c r="P17" s="7"/>
      <c r="Q17" s="7"/>
    </row>
    <row r="18" spans="2:17" ht="15" x14ac:dyDescent="0.2">
      <c r="B18" s="38"/>
      <c r="C18" s="38"/>
      <c r="D18" s="38"/>
      <c r="E18" s="38"/>
      <c r="F18" s="7"/>
      <c r="G18" s="16" t="s">
        <v>12</v>
      </c>
      <c r="H18" s="8">
        <v>86</v>
      </c>
      <c r="I18" s="32">
        <v>0.19</v>
      </c>
      <c r="J18" s="18">
        <v>179126</v>
      </c>
      <c r="K18" s="19">
        <f t="shared" si="0"/>
        <v>145092.06</v>
      </c>
      <c r="L18" s="20">
        <f>K18/MAX($K$16:$K$20)*100</f>
        <v>91.011235955056165</v>
      </c>
      <c r="M18" s="14">
        <f t="shared" ref="M18:M20" si="2">IF(H18&lt;65,"אינסוף", IF(AND(H18&gt;=65,H18&lt;80),L18+11-(1.7*(H18-80)),IF(AND(H18&gt;=80,H18&lt;90),L18-1.1*(H18-90),IF(AND(H18&lt;=100,H18&gt;=90),L18-0.6*(H18-90),"טעות"))))</f>
        <v>95.411235955056171</v>
      </c>
      <c r="N18" s="24">
        <f t="shared" si="1"/>
        <v>2</v>
      </c>
      <c r="O18" s="7"/>
      <c r="P18" s="7"/>
      <c r="Q18" s="7"/>
    </row>
    <row r="19" spans="2:17" ht="15" x14ac:dyDescent="0.2">
      <c r="B19" s="38"/>
      <c r="C19" s="38"/>
      <c r="D19" s="38"/>
      <c r="E19" s="38"/>
      <c r="F19" s="7"/>
      <c r="G19" s="16" t="s">
        <v>16</v>
      </c>
      <c r="H19" s="8">
        <v>92</v>
      </c>
      <c r="I19" s="32">
        <v>0.11</v>
      </c>
      <c r="J19" s="18">
        <v>179126</v>
      </c>
      <c r="K19" s="19">
        <f t="shared" si="0"/>
        <v>159422.14000000001</v>
      </c>
      <c r="L19" s="20">
        <f>K19/MAX($K$16:$K$20)*100</f>
        <v>100</v>
      </c>
      <c r="M19" s="14">
        <f t="shared" si="2"/>
        <v>98.8</v>
      </c>
      <c r="N19" s="24">
        <f t="shared" si="1"/>
        <v>3</v>
      </c>
      <c r="O19" s="7"/>
      <c r="P19" s="7"/>
      <c r="Q19" s="7"/>
    </row>
    <row r="20" spans="2:17" ht="15" customHeight="1" thickBot="1" x14ac:dyDescent="0.25">
      <c r="B20" s="7"/>
      <c r="C20" s="7"/>
      <c r="D20" s="7"/>
      <c r="E20" s="7"/>
      <c r="F20" s="7"/>
      <c r="G20" s="17" t="s">
        <v>17</v>
      </c>
      <c r="H20" s="9">
        <v>95</v>
      </c>
      <c r="I20" s="33">
        <v>0.15</v>
      </c>
      <c r="J20" s="21">
        <v>179126</v>
      </c>
      <c r="K20" s="22">
        <f t="shared" si="0"/>
        <v>152257.1</v>
      </c>
      <c r="L20" s="23">
        <f>K20/MAX($K$16:$K$20)*100</f>
        <v>95.50561797752809</v>
      </c>
      <c r="M20" s="15">
        <f t="shared" si="2"/>
        <v>92.50561797752809</v>
      </c>
      <c r="N20" s="25">
        <f t="shared" si="1"/>
        <v>1</v>
      </c>
      <c r="O20" s="7"/>
      <c r="P20" s="7"/>
      <c r="Q20" s="7"/>
    </row>
    <row r="21" spans="2:17" x14ac:dyDescent="0.2">
      <c r="B21" s="7"/>
      <c r="C21" s="7"/>
      <c r="D21" s="7"/>
      <c r="E21" s="7"/>
      <c r="F21" s="7"/>
      <c r="G21" s="7"/>
      <c r="H21" s="7"/>
      <c r="I21" s="7"/>
      <c r="J21" s="7"/>
      <c r="K21" s="7"/>
      <c r="L21" s="7"/>
      <c r="M21" s="7"/>
      <c r="N21" s="7"/>
      <c r="O21" s="7"/>
      <c r="P21" s="7"/>
      <c r="Q21" s="7"/>
    </row>
    <row r="22" spans="2:17" x14ac:dyDescent="0.2">
      <c r="B22" s="7"/>
      <c r="C22" s="7"/>
      <c r="D22" s="31"/>
      <c r="E22" s="7"/>
      <c r="F22" s="7"/>
      <c r="G22" s="7"/>
      <c r="H22" s="7"/>
      <c r="I22" s="7"/>
      <c r="J22" s="7"/>
      <c r="K22" s="7"/>
      <c r="L22" s="7"/>
      <c r="M22" s="7"/>
      <c r="N22" s="7"/>
      <c r="O22" s="7"/>
      <c r="P22" s="7"/>
      <c r="Q22" s="7"/>
    </row>
    <row r="23" spans="2:17" ht="30" x14ac:dyDescent="0.2">
      <c r="B23" s="7"/>
      <c r="C23" s="7"/>
      <c r="D23" s="7"/>
      <c r="E23" s="7"/>
      <c r="F23" s="7"/>
      <c r="G23" s="2" t="s">
        <v>23</v>
      </c>
      <c r="H23" s="2" t="s">
        <v>22</v>
      </c>
      <c r="I23" s="2" t="s">
        <v>26</v>
      </c>
      <c r="J23" s="7"/>
      <c r="K23" s="7"/>
      <c r="L23" s="7"/>
      <c r="M23" s="7"/>
      <c r="N23" s="7"/>
      <c r="O23" s="7"/>
      <c r="P23" s="7"/>
      <c r="Q23" s="7"/>
    </row>
    <row r="24" spans="2:17" x14ac:dyDescent="0.2">
      <c r="B24" s="7"/>
      <c r="C24" s="7"/>
      <c r="D24" s="5"/>
      <c r="E24" s="7"/>
      <c r="F24" s="7"/>
      <c r="G24" s="4" t="s">
        <v>1</v>
      </c>
      <c r="H24" s="4" t="s">
        <v>2</v>
      </c>
      <c r="I24" s="4" t="s">
        <v>3</v>
      </c>
      <c r="J24" s="7"/>
      <c r="K24" s="7"/>
      <c r="L24" s="7"/>
      <c r="M24" s="7"/>
      <c r="N24" s="7"/>
      <c r="O24" s="7"/>
      <c r="P24" s="7"/>
      <c r="Q24" s="7"/>
    </row>
    <row r="25" spans="2:17" x14ac:dyDescent="0.2">
      <c r="B25" s="7"/>
      <c r="C25" s="7"/>
      <c r="D25" s="7"/>
      <c r="E25" s="7"/>
      <c r="F25" s="7"/>
      <c r="G25" s="4" t="s">
        <v>4</v>
      </c>
      <c r="H25" s="4" t="s">
        <v>5</v>
      </c>
      <c r="I25" s="6">
        <f>0.017*100*MAX(K16:K20)/100</f>
        <v>2710.1763800000003</v>
      </c>
      <c r="J25" s="7"/>
      <c r="K25" s="7"/>
      <c r="L25" s="7"/>
      <c r="M25" s="7"/>
      <c r="N25" s="7"/>
      <c r="O25" s="7"/>
      <c r="P25" s="7"/>
      <c r="Q25" s="7"/>
    </row>
    <row r="26" spans="2:17" x14ac:dyDescent="0.2">
      <c r="B26" s="7"/>
      <c r="C26" s="7"/>
      <c r="D26" s="7"/>
      <c r="E26" s="7"/>
      <c r="F26" s="7"/>
      <c r="G26" s="4" t="s">
        <v>6</v>
      </c>
      <c r="H26" s="4" t="s">
        <v>7</v>
      </c>
      <c r="I26" s="6">
        <f>1.1*(MAX(K16:K20)/100)</f>
        <v>1753.6435400000003</v>
      </c>
      <c r="J26" s="7"/>
      <c r="K26" s="7"/>
      <c r="L26" s="7"/>
      <c r="M26" s="7"/>
      <c r="N26" s="7"/>
      <c r="O26" s="7"/>
      <c r="P26" s="7"/>
      <c r="Q26" s="7"/>
    </row>
    <row r="27" spans="2:17" x14ac:dyDescent="0.2">
      <c r="B27" s="7"/>
      <c r="C27" s="7"/>
      <c r="D27" s="7"/>
      <c r="E27" s="7"/>
      <c r="F27" s="7"/>
      <c r="G27" s="12" t="s">
        <v>8</v>
      </c>
      <c r="H27" s="12" t="s">
        <v>9</v>
      </c>
      <c r="I27" s="13">
        <f>0.6*(MAX(K16:K20)/100)</f>
        <v>956.53284000000008</v>
      </c>
      <c r="J27" s="10"/>
      <c r="K27" s="7"/>
      <c r="L27" s="7"/>
      <c r="M27" s="7"/>
      <c r="N27" s="7"/>
      <c r="O27" s="7"/>
      <c r="P27" s="7"/>
      <c r="Q27" s="7"/>
    </row>
  </sheetData>
  <sheetProtection algorithmName="SHA-512" hashValue="GIxfV4OfhFwjsv43gU660XCtPWMq9pWl0MIGU20xLRNsvJ5HmS+py5i03NTxvvn044qJKdlQLPp2suJUcn+1Mg==" saltValue="alI8VLtxRPRQ/iacChg4iw==" spinCount="100000" sheet="1" objects="1" scenarios="1"/>
  <mergeCells count="4">
    <mergeCell ref="G2:M3"/>
    <mergeCell ref="G4:M10"/>
    <mergeCell ref="H14:I14"/>
    <mergeCell ref="B2:E19"/>
  </mergeCells>
  <conditionalFormatting sqref="N16:N20">
    <cfRule type="cellIs" dxfId="0" priority="1" operator="equal">
      <formula>1</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סל 1 - קורס מלא</vt:lpstr>
      <vt:lpstr>סל 2 - מיקרו קורס</vt:lpstr>
      <vt:lpstr>סל 3 - ננו קורס</vt:lpstr>
      <vt:lpstr>Ca</vt:lpstr>
      <vt:lpstr>Cb</vt:lpstr>
      <vt:lpstr>Cc</vt:lpstr>
      <vt:lpstr>pbar1</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אופיר פאר</dc:creator>
  <cp:lastModifiedBy>‏‏משתמש Windows</cp:lastModifiedBy>
  <dcterms:created xsi:type="dcterms:W3CDTF">2018-11-14T10:25:16Z</dcterms:created>
  <dcterms:modified xsi:type="dcterms:W3CDTF">2018-12-25T14:30:42Z</dcterms:modified>
</cp:coreProperties>
</file>